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<sst xmlns="http://schemas.openxmlformats.org/spreadsheetml/2006/main" count="111" uniqueCount="87">
  <si>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</si>
  <si>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</si>
  <si>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</si>
  <si>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</si>
  <si>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</si>
  <si>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</si>
  <si>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</si>
  <si>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</si>
  <si>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</si>
  <si>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</si>
  <si>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</si>
  <si>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</si>
  <si>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</si>
  <si>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</si>
  <si>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</si>
  <si>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</si>
  <si>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</si>
  <si>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</si>
  <si>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</si>
  <si>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</si>
  <si>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 "I.C. BOZZINI - FASANI"</t>
  </si>
  <si>
    <t>71036 LUCERA (FG) VIA RAFFAELLO C.F. 91017780718 C.M. FGIC842006</t>
  </si>
  <si>
    <t>06/Z del 11/01/2019</t>
  </si>
  <si>
    <t>23 del 18/01/2019</t>
  </si>
  <si>
    <t>6820181214002546 del 20/12/2018</t>
  </si>
  <si>
    <t>1 del 13/02/2019</t>
  </si>
  <si>
    <t>8S00039951 del 06/02/2019</t>
  </si>
  <si>
    <t>8S00041653 del 06/02/2019</t>
  </si>
  <si>
    <t>8S00040600 del 06/02/2019</t>
  </si>
  <si>
    <t>31901002 del 31/01/2019</t>
  </si>
  <si>
    <t>107 del 19/02/2019</t>
  </si>
  <si>
    <t>10 del 20/02/2019</t>
  </si>
  <si>
    <t>24 del 18/03/2019</t>
  </si>
  <si>
    <t>2/2 del 21/03/2019</t>
  </si>
  <si>
    <t>31903936 del 28/02/2019</t>
  </si>
  <si>
    <t>28 del 16/03/2019</t>
  </si>
  <si>
    <t>61/P del 20/03/2019</t>
  </si>
  <si>
    <t>360 del 25/03/2019</t>
  </si>
  <si>
    <t>405 del 30/03/2019</t>
  </si>
  <si>
    <t>31907270 del 31/03/2019</t>
  </si>
  <si>
    <t>119/E del 12/04/2019</t>
  </si>
  <si>
    <t>280/FPA1 del 05/04/2019</t>
  </si>
  <si>
    <t>21/19 del 18/04/2019</t>
  </si>
  <si>
    <t>75 del 11/04/2019</t>
  </si>
  <si>
    <t>8S00108893 del 05/04/2019</t>
  </si>
  <si>
    <t>8S00109511 del 05/04/2019</t>
  </si>
  <si>
    <t>8S00109081 del 05/04/2019</t>
  </si>
  <si>
    <t>FPA 21/19 del 15/04/2019</t>
  </si>
  <si>
    <t>FPA 22/19 del 15/04/2019</t>
  </si>
  <si>
    <t>31910410 del 30/04/2019</t>
  </si>
  <si>
    <t>FPA 28/19 del 02/05/2019</t>
  </si>
  <si>
    <t>313/60 2019 del 03/05/2019</t>
  </si>
  <si>
    <t>28A/19/PA del 29/04/2019</t>
  </si>
  <si>
    <t>1/PA del 04/05/2019</t>
  </si>
  <si>
    <t>FPA 1/19 del 15/05/2019</t>
  </si>
  <si>
    <t>2/267 del 18/05/2019</t>
  </si>
  <si>
    <t>01098/19 del 09/05/2019</t>
  </si>
  <si>
    <t>37B/19/PA del 08/05/2019</t>
  </si>
  <si>
    <t>19PAS0000302 del 31/01/2019</t>
  </si>
  <si>
    <t>FPA 35/19 del 10/05/2019</t>
  </si>
  <si>
    <t>226 del 30/05/2019</t>
  </si>
  <si>
    <t>54 del 04/06/2019</t>
  </si>
  <si>
    <t>31913957 del 31/05/2019</t>
  </si>
  <si>
    <t>000131-2019- del 05/06/2019</t>
  </si>
  <si>
    <t>64/PA del 07/06/2019</t>
  </si>
  <si>
    <t>FPA 2/19 del 13/06/2019</t>
  </si>
  <si>
    <t>31824889 del 30/11/2018</t>
  </si>
  <si>
    <t>31830307 del 31/12/2018</t>
  </si>
  <si>
    <t>31903054 del 31/01/2019</t>
  </si>
  <si>
    <t>8S00179184 del 06/06/2019</t>
  </si>
  <si>
    <t>8S00179711 del 06/06/2019</t>
  </si>
  <si>
    <t>8S00180140 del 06/06/2019</t>
  </si>
  <si>
    <t>V/9 del 18/04/2019</t>
  </si>
  <si>
    <t>V/10 del 03/06/2019</t>
  </si>
  <si>
    <t>V/11 del 03/06/2019</t>
  </si>
  <si>
    <t>31917117 del 20/06/2019</t>
  </si>
  <si>
    <t>61 del 26/07/2019</t>
  </si>
  <si>
    <t>FPA 83/19 del 06/08/2019</t>
  </si>
  <si>
    <t>8S00248348 del 06/08/2019</t>
  </si>
  <si>
    <t>8S00248926 del 06/08/2019</t>
  </si>
  <si>
    <t>8S00249681 del 06/08/2019</t>
  </si>
  <si>
    <t>89/PA del 29/08/2019</t>
  </si>
  <si>
    <t>98 del 16/09/2019</t>
  </si>
  <si>
    <t>1259 del 23/09/2019</t>
  </si>
  <si>
    <t>A20-654 del 27/08/2019</t>
  </si>
  <si>
    <t>EFAT/2019/1673 del 05/09/2019</t>
  </si>
  <si>
    <t>107 del 30/09/2019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</si>
</sst>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65</v>
      </c>
      <c r="B10" s="37"/>
      <c r="C10" s="50">
        <f>SUM(C16:D19)</f>
        <v>85955.63999999998</v>
      </c>
      <c r="D10" s="37"/>
      <c r="E10" s="38">
        <f>('Trimestre 1'!H1+'Trimestre 2'!H1+'Trimestre 3'!H1+'Trimestre 4'!H1)/C10</f>
        <v>18.761999096278032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14</v>
      </c>
      <c r="C16" s="51">
        <f>'Trimestre 1'!B1</f>
        <v>18145.059999999998</v>
      </c>
      <c r="D16" s="52"/>
      <c r="E16" s="51">
        <f>'Trimestre 1'!G1</f>
        <v>-14.335600433396198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40</v>
      </c>
      <c r="C17" s="51">
        <f>'Trimestre 2'!B1</f>
        <v>63915.14</v>
      </c>
      <c r="D17" s="52"/>
      <c r="E17" s="51">
        <f>'Trimestre 2'!G1</f>
        <v>30.649110836649964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10</v>
      </c>
      <c r="C18" s="51">
        <f>'Trimestre 3'!B1</f>
        <v>3762.65</v>
      </c>
      <c r="D18" s="52"/>
      <c r="E18" s="51">
        <f>'Trimestre 3'!G1</f>
        <v>-21.865262514451256</v>
      </c>
      <c r="F18" s="53"/>
    </row>
    <row r="19" spans="1:6" ht="21.75" customHeight="1" thickBot="1">
      <c r="A19" s="24" t="s">
        <v>18</v>
      </c>
      <c r="B19" s="25">
        <f>'Trimestre 4'!C1</f>
        <v>1</v>
      </c>
      <c r="C19" s="47">
        <f>'Trimestre 4'!B1</f>
        <v>132.79</v>
      </c>
      <c r="D19" s="49"/>
      <c r="E19" s="47">
        <f>'Trimestre 4'!G1</f>
        <v>-29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18145.059999999998</v>
      </c>
      <c r="C1">
        <f>COUNTA(A4:A203)</f>
        <v>14</v>
      </c>
      <c r="G1" s="20">
        <f>IF(B1&lt;&gt;0,H1/B1,0)</f>
        <v>-14.335600433396198</v>
      </c>
      <c r="H1" s="19">
        <f>SUM(H4:H195)</f>
        <v>-260120.33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2385</v>
      </c>
      <c r="C4" s="17">
        <v>43511</v>
      </c>
      <c r="D4" s="17">
        <v>43511</v>
      </c>
      <c r="E4" s="17"/>
      <c r="F4" s="17"/>
      <c r="G4" s="1">
        <f>D4-C4-(F4-E4)</f>
        <v>0</v>
      </c>
      <c r="H4" s="16">
        <f>B4*G4</f>
        <v>0</v>
      </c>
    </row>
    <row r="5" spans="1:8" ht="15">
      <c r="A5" s="28" t="s">
        <v>23</v>
      </c>
      <c r="B5" s="16">
        <v>48.29</v>
      </c>
      <c r="C5" s="17">
        <v>43519</v>
      </c>
      <c r="D5" s="17">
        <v>43511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-386.32</v>
      </c>
    </row>
    <row r="6" spans="1:8" ht="15">
      <c r="A6" s="28" t="s">
        <v>24</v>
      </c>
      <c r="B6" s="16">
        <v>240</v>
      </c>
      <c r="C6" s="17">
        <v>43503</v>
      </c>
      <c r="D6" s="17">
        <v>43511</v>
      </c>
      <c r="E6" s="17"/>
      <c r="F6" s="17"/>
      <c r="G6" s="1">
        <f t="shared" si="0"/>
        <v>8</v>
      </c>
      <c r="H6" s="16">
        <f t="shared" si="1"/>
        <v>1920</v>
      </c>
    </row>
    <row r="7" spans="1:8" ht="15">
      <c r="A7" s="28" t="s">
        <v>25</v>
      </c>
      <c r="B7" s="16">
        <v>750</v>
      </c>
      <c r="C7" s="17">
        <v>43540</v>
      </c>
      <c r="D7" s="17">
        <v>43511</v>
      </c>
      <c r="E7" s="17"/>
      <c r="F7" s="17"/>
      <c r="G7" s="1">
        <f t="shared" si="0"/>
        <v>-29</v>
      </c>
      <c r="H7" s="16">
        <f t="shared" si="1"/>
        <v>-21750</v>
      </c>
    </row>
    <row r="8" spans="1:8" ht="15">
      <c r="A8" s="28" t="s">
        <v>26</v>
      </c>
      <c r="B8" s="16">
        <v>70.89</v>
      </c>
      <c r="C8" s="17">
        <v>43549</v>
      </c>
      <c r="D8" s="17">
        <v>43525</v>
      </c>
      <c r="E8" s="17"/>
      <c r="F8" s="17"/>
      <c r="G8" s="1">
        <f t="shared" si="0"/>
        <v>-24</v>
      </c>
      <c r="H8" s="16">
        <f t="shared" si="1"/>
        <v>-1701.3600000000001</v>
      </c>
    </row>
    <row r="9" spans="1:8" ht="15">
      <c r="A9" s="28" t="s">
        <v>27</v>
      </c>
      <c r="B9" s="16">
        <v>70.89</v>
      </c>
      <c r="C9" s="17">
        <v>43553</v>
      </c>
      <c r="D9" s="17">
        <v>43525</v>
      </c>
      <c r="E9" s="17"/>
      <c r="F9" s="17"/>
      <c r="G9" s="1">
        <f t="shared" si="0"/>
        <v>-28</v>
      </c>
      <c r="H9" s="16">
        <f t="shared" si="1"/>
        <v>-1984.92</v>
      </c>
    </row>
    <row r="10" spans="1:8" ht="15">
      <c r="A10" s="28" t="s">
        <v>28</v>
      </c>
      <c r="B10" s="16">
        <v>49.03</v>
      </c>
      <c r="C10" s="17">
        <v>43553</v>
      </c>
      <c r="D10" s="17">
        <v>43525</v>
      </c>
      <c r="E10" s="17"/>
      <c r="F10" s="17"/>
      <c r="G10" s="1">
        <f t="shared" si="0"/>
        <v>-28</v>
      </c>
      <c r="H10" s="16">
        <f t="shared" si="1"/>
        <v>-1372.8400000000001</v>
      </c>
    </row>
    <row r="11" spans="1:8" ht="15">
      <c r="A11" s="28" t="s">
        <v>29</v>
      </c>
      <c r="B11" s="16">
        <v>6058.3</v>
      </c>
      <c r="C11" s="17">
        <v>43540</v>
      </c>
      <c r="D11" s="17">
        <v>43525</v>
      </c>
      <c r="E11" s="17"/>
      <c r="F11" s="17"/>
      <c r="G11" s="1">
        <f t="shared" si="0"/>
        <v>-15</v>
      </c>
      <c r="H11" s="16">
        <f t="shared" si="1"/>
        <v>-90874.5</v>
      </c>
    </row>
    <row r="12" spans="1:8" ht="15">
      <c r="A12" s="28" t="s">
        <v>30</v>
      </c>
      <c r="B12" s="16">
        <v>945</v>
      </c>
      <c r="C12" s="17">
        <v>43547</v>
      </c>
      <c r="D12" s="17">
        <v>43525</v>
      </c>
      <c r="E12" s="17"/>
      <c r="F12" s="17"/>
      <c r="G12" s="1">
        <f t="shared" si="0"/>
        <v>-22</v>
      </c>
      <c r="H12" s="16">
        <f t="shared" si="1"/>
        <v>-20790</v>
      </c>
    </row>
    <row r="13" spans="1:8" ht="15">
      <c r="A13" s="28" t="s">
        <v>31</v>
      </c>
      <c r="B13" s="16">
        <v>700</v>
      </c>
      <c r="C13" s="17">
        <v>43549</v>
      </c>
      <c r="D13" s="17">
        <v>43525</v>
      </c>
      <c r="E13" s="17"/>
      <c r="F13" s="17"/>
      <c r="G13" s="1">
        <f t="shared" si="0"/>
        <v>-24</v>
      </c>
      <c r="H13" s="16">
        <f t="shared" si="1"/>
        <v>-16800</v>
      </c>
    </row>
    <row r="14" spans="1:8" ht="15">
      <c r="A14" s="28" t="s">
        <v>32</v>
      </c>
      <c r="B14" s="16">
        <v>266.95</v>
      </c>
      <c r="C14" s="17">
        <v>43575</v>
      </c>
      <c r="D14" s="17">
        <v>43547</v>
      </c>
      <c r="E14" s="17"/>
      <c r="F14" s="17"/>
      <c r="G14" s="1">
        <f t="shared" si="0"/>
        <v>-28</v>
      </c>
      <c r="H14" s="16">
        <f t="shared" si="1"/>
        <v>-7474.599999999999</v>
      </c>
    </row>
    <row r="15" spans="1:8" ht="15">
      <c r="A15" s="28" t="s">
        <v>33</v>
      </c>
      <c r="B15" s="16">
        <v>342.31</v>
      </c>
      <c r="C15" s="17">
        <v>43576</v>
      </c>
      <c r="D15" s="17">
        <v>43547</v>
      </c>
      <c r="E15" s="17"/>
      <c r="F15" s="17"/>
      <c r="G15" s="1">
        <f t="shared" si="0"/>
        <v>-29</v>
      </c>
      <c r="H15" s="16">
        <f t="shared" si="1"/>
        <v>-9926.99</v>
      </c>
    </row>
    <row r="16" spans="1:8" ht="15">
      <c r="A16" s="28" t="s">
        <v>34</v>
      </c>
      <c r="B16" s="16">
        <v>6058.3</v>
      </c>
      <c r="C16" s="17">
        <v>43561</v>
      </c>
      <c r="D16" s="17">
        <v>43547</v>
      </c>
      <c r="E16" s="17"/>
      <c r="F16" s="17"/>
      <c r="G16" s="1">
        <f t="shared" si="0"/>
        <v>-14</v>
      </c>
      <c r="H16" s="16">
        <f t="shared" si="1"/>
        <v>-84816.2</v>
      </c>
    </row>
    <row r="17" spans="1:8" ht="15">
      <c r="A17" s="28" t="s">
        <v>35</v>
      </c>
      <c r="B17" s="16">
        <v>160.1</v>
      </c>
      <c r="C17" s="17">
        <v>43573</v>
      </c>
      <c r="D17" s="17">
        <v>43547</v>
      </c>
      <c r="E17" s="17"/>
      <c r="F17" s="17"/>
      <c r="G17" s="1">
        <f t="shared" si="0"/>
        <v>-26</v>
      </c>
      <c r="H17" s="16">
        <f t="shared" si="1"/>
        <v>-4162.599999999999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63915.14</v>
      </c>
      <c r="C1">
        <f>COUNTA(A4:A203)</f>
        <v>40</v>
      </c>
      <c r="G1" s="20">
        <f>IF(B1&lt;&gt;0,H1/B1,0)</f>
        <v>30.649110836649964</v>
      </c>
      <c r="H1" s="19">
        <f>SUM(H4:H195)</f>
        <v>1958942.2099999995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36</v>
      </c>
      <c r="B4" s="16">
        <v>682.5</v>
      </c>
      <c r="C4" s="17">
        <v>43575</v>
      </c>
      <c r="D4" s="17">
        <v>43565</v>
      </c>
      <c r="E4" s="17"/>
      <c r="F4" s="17"/>
      <c r="G4" s="1">
        <f>D4-C4-(F4-E4)</f>
        <v>-10</v>
      </c>
      <c r="H4" s="16">
        <f>B4*G4</f>
        <v>-6825</v>
      </c>
    </row>
    <row r="5" spans="1:8" ht="15">
      <c r="A5" s="28" t="s">
        <v>37</v>
      </c>
      <c r="B5" s="16">
        <v>297.69</v>
      </c>
      <c r="C5" s="17">
        <v>43588</v>
      </c>
      <c r="D5" s="17">
        <v>43565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-6846.87</v>
      </c>
    </row>
    <row r="6" spans="1:8" ht="15">
      <c r="A6" s="28" t="s">
        <v>38</v>
      </c>
      <c r="B6" s="16">
        <v>113.8</v>
      </c>
      <c r="C6" s="17">
        <v>43588</v>
      </c>
      <c r="D6" s="17">
        <v>43565</v>
      </c>
      <c r="E6" s="17"/>
      <c r="F6" s="17"/>
      <c r="G6" s="1">
        <f t="shared" si="0"/>
        <v>-23</v>
      </c>
      <c r="H6" s="16">
        <f t="shared" si="1"/>
        <v>-2617.4</v>
      </c>
    </row>
    <row r="7" spans="1:8" ht="15">
      <c r="A7" s="28" t="s">
        <v>39</v>
      </c>
      <c r="B7" s="16">
        <v>6058.3</v>
      </c>
      <c r="C7" s="17">
        <v>43593</v>
      </c>
      <c r="D7" s="17">
        <v>43565</v>
      </c>
      <c r="E7" s="17"/>
      <c r="F7" s="17"/>
      <c r="G7" s="1">
        <f t="shared" si="0"/>
        <v>-28</v>
      </c>
      <c r="H7" s="16">
        <f t="shared" si="1"/>
        <v>-169632.4</v>
      </c>
    </row>
    <row r="8" spans="1:8" ht="15">
      <c r="A8" s="28" t="s">
        <v>40</v>
      </c>
      <c r="B8" s="16">
        <v>1241.5</v>
      </c>
      <c r="C8" s="17">
        <v>43604</v>
      </c>
      <c r="D8" s="17">
        <v>43585</v>
      </c>
      <c r="E8" s="17"/>
      <c r="F8" s="17"/>
      <c r="G8" s="1">
        <f t="shared" si="0"/>
        <v>-19</v>
      </c>
      <c r="H8" s="16">
        <f t="shared" si="1"/>
        <v>-23588.5</v>
      </c>
    </row>
    <row r="9" spans="1:8" ht="15">
      <c r="A9" s="28" t="s">
        <v>41</v>
      </c>
      <c r="B9" s="16">
        <v>840</v>
      </c>
      <c r="C9" s="17">
        <v>43598</v>
      </c>
      <c r="D9" s="17">
        <v>43585</v>
      </c>
      <c r="E9" s="17"/>
      <c r="F9" s="17"/>
      <c r="G9" s="1">
        <f t="shared" si="0"/>
        <v>-13</v>
      </c>
      <c r="H9" s="16">
        <f t="shared" si="1"/>
        <v>-10920</v>
      </c>
    </row>
    <row r="10" spans="1:8" ht="15">
      <c r="A10" s="28" t="s">
        <v>42</v>
      </c>
      <c r="B10" s="16">
        <v>204.92</v>
      </c>
      <c r="C10" s="17">
        <v>43614</v>
      </c>
      <c r="D10" s="17">
        <v>43585</v>
      </c>
      <c r="E10" s="17"/>
      <c r="F10" s="17"/>
      <c r="G10" s="1">
        <f t="shared" si="0"/>
        <v>-29</v>
      </c>
      <c r="H10" s="16">
        <f t="shared" si="1"/>
        <v>-5942.679999999999</v>
      </c>
    </row>
    <row r="11" spans="1:8" ht="15">
      <c r="A11" s="28" t="s">
        <v>43</v>
      </c>
      <c r="B11" s="16">
        <v>848</v>
      </c>
      <c r="C11" s="17">
        <v>43598</v>
      </c>
      <c r="D11" s="17">
        <v>43585</v>
      </c>
      <c r="E11" s="17"/>
      <c r="F11" s="17"/>
      <c r="G11" s="1">
        <f t="shared" si="0"/>
        <v>-13</v>
      </c>
      <c r="H11" s="16">
        <f t="shared" si="1"/>
        <v>-11024</v>
      </c>
    </row>
    <row r="12" spans="1:8" ht="15">
      <c r="A12" s="28" t="s">
        <v>44</v>
      </c>
      <c r="B12" s="16">
        <v>70.5</v>
      </c>
      <c r="C12" s="17">
        <v>43604</v>
      </c>
      <c r="D12" s="17">
        <v>43585</v>
      </c>
      <c r="E12" s="17"/>
      <c r="F12" s="17"/>
      <c r="G12" s="1">
        <f t="shared" si="0"/>
        <v>-19</v>
      </c>
      <c r="H12" s="16">
        <f t="shared" si="1"/>
        <v>-1339.5</v>
      </c>
    </row>
    <row r="13" spans="1:8" ht="15">
      <c r="A13" s="28" t="s">
        <v>45</v>
      </c>
      <c r="B13" s="16">
        <v>70.5</v>
      </c>
      <c r="C13" s="17">
        <v>43590</v>
      </c>
      <c r="D13" s="17">
        <v>43585</v>
      </c>
      <c r="E13" s="17"/>
      <c r="F13" s="17"/>
      <c r="G13" s="1">
        <f t="shared" si="0"/>
        <v>-5</v>
      </c>
      <c r="H13" s="16">
        <f t="shared" si="1"/>
        <v>-352.5</v>
      </c>
    </row>
    <row r="14" spans="1:8" ht="15">
      <c r="A14" s="28" t="s">
        <v>46</v>
      </c>
      <c r="B14" s="16">
        <v>61.35</v>
      </c>
      <c r="C14" s="17">
        <v>43615</v>
      </c>
      <c r="D14" s="17">
        <v>43585</v>
      </c>
      <c r="E14" s="17"/>
      <c r="F14" s="17"/>
      <c r="G14" s="1">
        <f t="shared" si="0"/>
        <v>-30</v>
      </c>
      <c r="H14" s="16">
        <f t="shared" si="1"/>
        <v>-1840.5</v>
      </c>
    </row>
    <row r="15" spans="1:8" ht="15">
      <c r="A15" s="28" t="s">
        <v>47</v>
      </c>
      <c r="B15" s="16">
        <v>954.54</v>
      </c>
      <c r="C15" s="17">
        <v>43604</v>
      </c>
      <c r="D15" s="17">
        <v>43585</v>
      </c>
      <c r="E15" s="17"/>
      <c r="F15" s="17"/>
      <c r="G15" s="1">
        <f t="shared" si="0"/>
        <v>-19</v>
      </c>
      <c r="H15" s="16">
        <f t="shared" si="1"/>
        <v>-18136.26</v>
      </c>
    </row>
    <row r="16" spans="1:8" ht="15">
      <c r="A16" s="28" t="s">
        <v>48</v>
      </c>
      <c r="B16" s="16">
        <v>818.18</v>
      </c>
      <c r="C16" s="17">
        <v>43604</v>
      </c>
      <c r="D16" s="17">
        <v>43585</v>
      </c>
      <c r="E16" s="17"/>
      <c r="F16" s="17"/>
      <c r="G16" s="1">
        <f t="shared" si="0"/>
        <v>-19</v>
      </c>
      <c r="H16" s="16">
        <f t="shared" si="1"/>
        <v>-15545.419999999998</v>
      </c>
    </row>
    <row r="17" spans="1:8" ht="15">
      <c r="A17" s="28" t="s">
        <v>49</v>
      </c>
      <c r="B17" s="16">
        <v>6058.3</v>
      </c>
      <c r="C17" s="17">
        <v>43621</v>
      </c>
      <c r="D17" s="17">
        <v>43591</v>
      </c>
      <c r="E17" s="17"/>
      <c r="F17" s="17"/>
      <c r="G17" s="1">
        <f t="shared" si="0"/>
        <v>-30</v>
      </c>
      <c r="H17" s="16">
        <f t="shared" si="1"/>
        <v>-181749</v>
      </c>
    </row>
    <row r="18" spans="1:8" ht="15">
      <c r="A18" s="28" t="s">
        <v>50</v>
      </c>
      <c r="B18" s="16">
        <v>400</v>
      </c>
      <c r="C18" s="17">
        <v>43621</v>
      </c>
      <c r="D18" s="17">
        <v>43591</v>
      </c>
      <c r="E18" s="17"/>
      <c r="F18" s="17"/>
      <c r="G18" s="1">
        <f t="shared" si="0"/>
        <v>-30</v>
      </c>
      <c r="H18" s="16">
        <f t="shared" si="1"/>
        <v>-12000</v>
      </c>
    </row>
    <row r="19" spans="1:8" ht="15">
      <c r="A19" s="28" t="s">
        <v>51</v>
      </c>
      <c r="B19" s="16">
        <v>1122.73</v>
      </c>
      <c r="C19" s="17">
        <v>43621</v>
      </c>
      <c r="D19" s="17">
        <v>43591</v>
      </c>
      <c r="E19" s="17"/>
      <c r="F19" s="17"/>
      <c r="G19" s="1">
        <f t="shared" si="0"/>
        <v>-30</v>
      </c>
      <c r="H19" s="16">
        <f t="shared" si="1"/>
        <v>-33681.9</v>
      </c>
    </row>
    <row r="20" spans="1:8" ht="15">
      <c r="A20" s="28" t="s">
        <v>52</v>
      </c>
      <c r="B20" s="16">
        <v>363.64</v>
      </c>
      <c r="C20" s="17">
        <v>43623</v>
      </c>
      <c r="D20" s="17">
        <v>43593</v>
      </c>
      <c r="E20" s="17"/>
      <c r="F20" s="17"/>
      <c r="G20" s="1">
        <f t="shared" si="0"/>
        <v>-30</v>
      </c>
      <c r="H20" s="16">
        <f t="shared" si="1"/>
        <v>-10909.199999999999</v>
      </c>
    </row>
    <row r="21" spans="1:8" ht="15">
      <c r="A21" s="28" t="s">
        <v>53</v>
      </c>
      <c r="B21" s="16">
        <v>699.09</v>
      </c>
      <c r="C21" s="17">
        <v>43623</v>
      </c>
      <c r="D21" s="17">
        <v>43593</v>
      </c>
      <c r="E21" s="17"/>
      <c r="F21" s="17"/>
      <c r="G21" s="1">
        <f t="shared" si="0"/>
        <v>-30</v>
      </c>
      <c r="H21" s="16">
        <f t="shared" si="1"/>
        <v>-20972.7</v>
      </c>
    </row>
    <row r="22" spans="1:8" ht="15">
      <c r="A22" s="28" t="s">
        <v>54</v>
      </c>
      <c r="B22" s="16">
        <v>251</v>
      </c>
      <c r="C22" s="17">
        <v>43632</v>
      </c>
      <c r="D22" s="17">
        <v>43608</v>
      </c>
      <c r="E22" s="17"/>
      <c r="F22" s="17"/>
      <c r="G22" s="1">
        <f t="shared" si="0"/>
        <v>-24</v>
      </c>
      <c r="H22" s="16">
        <f t="shared" si="1"/>
        <v>-6024</v>
      </c>
    </row>
    <row r="23" spans="1:8" ht="15">
      <c r="A23" s="28" t="s">
        <v>55</v>
      </c>
      <c r="B23" s="16">
        <v>98.36</v>
      </c>
      <c r="C23" s="17">
        <v>43637</v>
      </c>
      <c r="D23" s="17">
        <v>43608</v>
      </c>
      <c r="E23" s="17"/>
      <c r="F23" s="17"/>
      <c r="G23" s="1">
        <f t="shared" si="0"/>
        <v>-29</v>
      </c>
      <c r="H23" s="16">
        <f t="shared" si="1"/>
        <v>-2852.44</v>
      </c>
    </row>
    <row r="24" spans="1:8" ht="15">
      <c r="A24" s="28" t="s">
        <v>56</v>
      </c>
      <c r="B24" s="16">
        <v>80</v>
      </c>
      <c r="C24" s="17">
        <v>43632</v>
      </c>
      <c r="D24" s="17">
        <v>43608</v>
      </c>
      <c r="E24" s="17"/>
      <c r="F24" s="17"/>
      <c r="G24" s="1">
        <f t="shared" si="0"/>
        <v>-24</v>
      </c>
      <c r="H24" s="16">
        <f t="shared" si="1"/>
        <v>-1920</v>
      </c>
    </row>
    <row r="25" spans="1:8" ht="15">
      <c r="A25" s="28" t="s">
        <v>57</v>
      </c>
      <c r="B25" s="16">
        <v>3808</v>
      </c>
      <c r="C25" s="17">
        <v>43636</v>
      </c>
      <c r="D25" s="17">
        <v>43608</v>
      </c>
      <c r="E25" s="17"/>
      <c r="F25" s="17"/>
      <c r="G25" s="1">
        <f t="shared" si="0"/>
        <v>-28</v>
      </c>
      <c r="H25" s="16">
        <f t="shared" si="1"/>
        <v>-106624</v>
      </c>
    </row>
    <row r="26" spans="1:8" ht="15">
      <c r="A26" s="28" t="s">
        <v>58</v>
      </c>
      <c r="B26" s="16">
        <v>49.99</v>
      </c>
      <c r="C26" s="17">
        <v>43632</v>
      </c>
      <c r="D26" s="17">
        <v>43608</v>
      </c>
      <c r="E26" s="17"/>
      <c r="F26" s="17"/>
      <c r="G26" s="1">
        <f t="shared" si="0"/>
        <v>-24</v>
      </c>
      <c r="H26" s="16">
        <f t="shared" si="1"/>
        <v>-1199.76</v>
      </c>
    </row>
    <row r="27" spans="1:8" ht="15">
      <c r="A27" s="28" t="s">
        <v>59</v>
      </c>
      <c r="B27" s="16">
        <v>381.82</v>
      </c>
      <c r="C27" s="17">
        <v>43632</v>
      </c>
      <c r="D27" s="17">
        <v>43622</v>
      </c>
      <c r="E27" s="17"/>
      <c r="F27" s="17"/>
      <c r="G27" s="1">
        <f t="shared" si="0"/>
        <v>-10</v>
      </c>
      <c r="H27" s="16">
        <f t="shared" si="1"/>
        <v>-3818.2</v>
      </c>
    </row>
    <row r="28" spans="1:8" ht="15">
      <c r="A28" s="28" t="s">
        <v>60</v>
      </c>
      <c r="B28" s="16">
        <v>844.43</v>
      </c>
      <c r="C28" s="17">
        <v>43647</v>
      </c>
      <c r="D28" s="17">
        <v>43622</v>
      </c>
      <c r="E28" s="17"/>
      <c r="F28" s="17"/>
      <c r="G28" s="1">
        <f t="shared" si="0"/>
        <v>-25</v>
      </c>
      <c r="H28" s="16">
        <f t="shared" si="1"/>
        <v>-21110.75</v>
      </c>
    </row>
    <row r="29" spans="1:8" ht="15">
      <c r="A29" s="28" t="s">
        <v>61</v>
      </c>
      <c r="B29" s="16">
        <v>700</v>
      </c>
      <c r="C29" s="17">
        <v>43651</v>
      </c>
      <c r="D29" s="17">
        <v>43622</v>
      </c>
      <c r="E29" s="17"/>
      <c r="F29" s="17"/>
      <c r="G29" s="1">
        <f t="shared" si="0"/>
        <v>-29</v>
      </c>
      <c r="H29" s="16">
        <f t="shared" si="1"/>
        <v>-20300</v>
      </c>
    </row>
    <row r="30" spans="1:8" ht="15">
      <c r="A30" s="28" t="s">
        <v>62</v>
      </c>
      <c r="B30" s="16">
        <v>6058.3</v>
      </c>
      <c r="C30" s="17">
        <v>43651</v>
      </c>
      <c r="D30" s="17">
        <v>43622</v>
      </c>
      <c r="E30" s="17"/>
      <c r="F30" s="17"/>
      <c r="G30" s="1">
        <f t="shared" si="0"/>
        <v>-29</v>
      </c>
      <c r="H30" s="16">
        <f t="shared" si="1"/>
        <v>-175690.7</v>
      </c>
    </row>
    <row r="31" spans="1:8" ht="15">
      <c r="A31" s="28" t="s">
        <v>63</v>
      </c>
      <c r="B31" s="16">
        <v>809.9</v>
      </c>
      <c r="C31" s="17">
        <v>43652</v>
      </c>
      <c r="D31" s="17">
        <v>43622</v>
      </c>
      <c r="E31" s="17"/>
      <c r="F31" s="17"/>
      <c r="G31" s="1">
        <f t="shared" si="0"/>
        <v>-30</v>
      </c>
      <c r="H31" s="16">
        <f t="shared" si="1"/>
        <v>-24297</v>
      </c>
    </row>
    <row r="32" spans="1:8" ht="15">
      <c r="A32" s="28" t="s">
        <v>64</v>
      </c>
      <c r="B32" s="16">
        <v>857</v>
      </c>
      <c r="C32" s="17">
        <v>43658</v>
      </c>
      <c r="D32" s="17">
        <v>43633</v>
      </c>
      <c r="E32" s="17"/>
      <c r="F32" s="17"/>
      <c r="G32" s="1">
        <f t="shared" si="0"/>
        <v>-25</v>
      </c>
      <c r="H32" s="16">
        <f t="shared" si="1"/>
        <v>-21425</v>
      </c>
    </row>
    <row r="33" spans="1:8" ht="15">
      <c r="A33" s="28" t="s">
        <v>65</v>
      </c>
      <c r="B33" s="16">
        <v>327.4</v>
      </c>
      <c r="C33" s="17">
        <v>43660</v>
      </c>
      <c r="D33" s="17">
        <v>43633</v>
      </c>
      <c r="E33" s="17"/>
      <c r="F33" s="17"/>
      <c r="G33" s="1">
        <f t="shared" si="0"/>
        <v>-27</v>
      </c>
      <c r="H33" s="16">
        <f t="shared" si="1"/>
        <v>-8839.8</v>
      </c>
    </row>
    <row r="34" spans="1:8" ht="15">
      <c r="A34" s="28" t="s">
        <v>66</v>
      </c>
      <c r="B34" s="16">
        <v>12947.95</v>
      </c>
      <c r="C34" s="17">
        <v>43471</v>
      </c>
      <c r="D34" s="17">
        <v>43633</v>
      </c>
      <c r="E34" s="17"/>
      <c r="F34" s="17"/>
      <c r="G34" s="1">
        <f t="shared" si="0"/>
        <v>162</v>
      </c>
      <c r="H34" s="16">
        <f t="shared" si="1"/>
        <v>2097567.9</v>
      </c>
    </row>
    <row r="35" spans="1:8" ht="15">
      <c r="A35" s="28" t="s">
        <v>67</v>
      </c>
      <c r="B35" s="16">
        <v>6473.98</v>
      </c>
      <c r="C35" s="17">
        <v>43511</v>
      </c>
      <c r="D35" s="17">
        <v>43633</v>
      </c>
      <c r="E35" s="17"/>
      <c r="F35" s="17"/>
      <c r="G35" s="1">
        <f t="shared" si="0"/>
        <v>122</v>
      </c>
      <c r="H35" s="16">
        <f t="shared" si="1"/>
        <v>789825.5599999999</v>
      </c>
    </row>
    <row r="36" spans="1:8" ht="15">
      <c r="A36" s="28" t="s">
        <v>68</v>
      </c>
      <c r="B36" s="16">
        <v>2157.99</v>
      </c>
      <c r="C36" s="17">
        <v>43540</v>
      </c>
      <c r="D36" s="17">
        <v>43633</v>
      </c>
      <c r="E36" s="17"/>
      <c r="F36" s="17"/>
      <c r="G36" s="1">
        <f t="shared" si="0"/>
        <v>93</v>
      </c>
      <c r="H36" s="16">
        <f t="shared" si="1"/>
        <v>200693.06999999998</v>
      </c>
    </row>
    <row r="37" spans="1:8" ht="15">
      <c r="A37" s="28" t="s">
        <v>69</v>
      </c>
      <c r="B37" s="16">
        <v>66</v>
      </c>
      <c r="C37" s="17">
        <v>43663</v>
      </c>
      <c r="D37" s="17">
        <v>43633</v>
      </c>
      <c r="E37" s="17"/>
      <c r="F37" s="17"/>
      <c r="G37" s="1">
        <f t="shared" si="0"/>
        <v>-30</v>
      </c>
      <c r="H37" s="16">
        <f t="shared" si="1"/>
        <v>-1980</v>
      </c>
    </row>
    <row r="38" spans="1:8" ht="15">
      <c r="A38" s="28" t="s">
        <v>70</v>
      </c>
      <c r="B38" s="16">
        <v>70.5</v>
      </c>
      <c r="C38" s="17">
        <v>43663</v>
      </c>
      <c r="D38" s="17">
        <v>43633</v>
      </c>
      <c r="E38" s="17"/>
      <c r="F38" s="17"/>
      <c r="G38" s="1">
        <f t="shared" si="0"/>
        <v>-30</v>
      </c>
      <c r="H38" s="16">
        <f t="shared" si="1"/>
        <v>-2115</v>
      </c>
    </row>
    <row r="39" spans="1:8" ht="15">
      <c r="A39" s="28" t="s">
        <v>71</v>
      </c>
      <c r="B39" s="16">
        <v>70.5</v>
      </c>
      <c r="C39" s="17">
        <v>43663</v>
      </c>
      <c r="D39" s="17">
        <v>43633</v>
      </c>
      <c r="E39" s="17"/>
      <c r="F39" s="17"/>
      <c r="G39" s="1">
        <f t="shared" si="0"/>
        <v>-30</v>
      </c>
      <c r="H39" s="16">
        <f t="shared" si="1"/>
        <v>-2115</v>
      </c>
    </row>
    <row r="40" spans="1:8" ht="15">
      <c r="A40" s="28" t="s">
        <v>72</v>
      </c>
      <c r="B40" s="16">
        <v>181.82</v>
      </c>
      <c r="C40" s="17">
        <v>43603</v>
      </c>
      <c r="D40" s="17">
        <v>43637</v>
      </c>
      <c r="E40" s="17"/>
      <c r="F40" s="17"/>
      <c r="G40" s="1">
        <f t="shared" si="0"/>
        <v>34</v>
      </c>
      <c r="H40" s="16">
        <f t="shared" si="1"/>
        <v>6181.88</v>
      </c>
    </row>
    <row r="41" spans="1:8" ht="15">
      <c r="A41" s="28" t="s">
        <v>73</v>
      </c>
      <c r="B41" s="16">
        <v>490</v>
      </c>
      <c r="C41" s="17">
        <v>43664</v>
      </c>
      <c r="D41" s="17">
        <v>43637</v>
      </c>
      <c r="E41" s="17"/>
      <c r="F41" s="17"/>
      <c r="G41" s="1">
        <f t="shared" si="0"/>
        <v>-27</v>
      </c>
      <c r="H41" s="16">
        <f t="shared" si="1"/>
        <v>-13230</v>
      </c>
    </row>
    <row r="42" spans="1:8" ht="15">
      <c r="A42" s="28" t="s">
        <v>74</v>
      </c>
      <c r="B42" s="16">
        <v>226.36</v>
      </c>
      <c r="C42" s="17">
        <v>43664</v>
      </c>
      <c r="D42" s="17">
        <v>43637</v>
      </c>
      <c r="E42" s="17"/>
      <c r="F42" s="17"/>
      <c r="G42" s="1">
        <f t="shared" si="0"/>
        <v>-27</v>
      </c>
      <c r="H42" s="16">
        <f t="shared" si="1"/>
        <v>-6111.72</v>
      </c>
    </row>
    <row r="43" spans="1:8" ht="15">
      <c r="A43" s="28" t="s">
        <v>75</v>
      </c>
      <c r="B43" s="16">
        <v>6058.3</v>
      </c>
      <c r="C43" s="17">
        <v>43667</v>
      </c>
      <c r="D43" s="17">
        <v>43637</v>
      </c>
      <c r="E43" s="17"/>
      <c r="F43" s="17"/>
      <c r="G43" s="1">
        <f t="shared" si="0"/>
        <v>-30</v>
      </c>
      <c r="H43" s="16">
        <f t="shared" si="1"/>
        <v>-181749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3762.65</v>
      </c>
      <c r="C1">
        <f>COUNTA(A4:A203)</f>
        <v>10</v>
      </c>
      <c r="G1" s="20">
        <f>IF(B1&lt;&gt;0,H1/B1,0)</f>
        <v>-21.865262514451256</v>
      </c>
      <c r="H1" s="19">
        <f>SUM(H4:H195)</f>
        <v>-82271.33000000002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76</v>
      </c>
      <c r="B4" s="16">
        <v>1564.53</v>
      </c>
      <c r="C4" s="17">
        <v>43705</v>
      </c>
      <c r="D4" s="17">
        <v>43679</v>
      </c>
      <c r="E4" s="17"/>
      <c r="F4" s="17"/>
      <c r="G4" s="1">
        <f>D4-C4-(F4-E4)</f>
        <v>-26</v>
      </c>
      <c r="H4" s="16">
        <f>B4*G4</f>
        <v>-40677.78</v>
      </c>
    </row>
    <row r="5" spans="1:8" ht="15">
      <c r="A5" s="28" t="s">
        <v>77</v>
      </c>
      <c r="B5" s="16">
        <v>691.05</v>
      </c>
      <c r="C5" s="17">
        <v>43714</v>
      </c>
      <c r="D5" s="17">
        <v>43684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-20731.5</v>
      </c>
    </row>
    <row r="6" spans="1:8" ht="15">
      <c r="A6" s="28" t="s">
        <v>78</v>
      </c>
      <c r="B6" s="16">
        <v>70.5</v>
      </c>
      <c r="C6" s="17">
        <v>43729</v>
      </c>
      <c r="D6" s="17">
        <v>43699</v>
      </c>
      <c r="E6" s="17"/>
      <c r="F6" s="17"/>
      <c r="G6" s="1">
        <f t="shared" si="0"/>
        <v>-30</v>
      </c>
      <c r="H6" s="16">
        <f t="shared" si="1"/>
        <v>-2115</v>
      </c>
    </row>
    <row r="7" spans="1:8" ht="15">
      <c r="A7" s="28" t="s">
        <v>79</v>
      </c>
      <c r="B7" s="16">
        <v>70.5</v>
      </c>
      <c r="C7" s="17">
        <v>43729</v>
      </c>
      <c r="D7" s="17">
        <v>43699</v>
      </c>
      <c r="E7" s="17"/>
      <c r="F7" s="17"/>
      <c r="G7" s="1">
        <f t="shared" si="0"/>
        <v>-30</v>
      </c>
      <c r="H7" s="16">
        <f t="shared" si="1"/>
        <v>-2115</v>
      </c>
    </row>
    <row r="8" spans="1:8" ht="15">
      <c r="A8" s="28" t="s">
        <v>80</v>
      </c>
      <c r="B8" s="16">
        <v>66</v>
      </c>
      <c r="C8" s="17">
        <v>43729</v>
      </c>
      <c r="D8" s="17">
        <v>43699</v>
      </c>
      <c r="E8" s="17"/>
      <c r="F8" s="17"/>
      <c r="G8" s="1">
        <f t="shared" si="0"/>
        <v>-30</v>
      </c>
      <c r="H8" s="16">
        <f t="shared" si="1"/>
        <v>-1980</v>
      </c>
    </row>
    <row r="9" spans="1:8" ht="15">
      <c r="A9" s="28" t="s">
        <v>81</v>
      </c>
      <c r="B9" s="16">
        <v>280</v>
      </c>
      <c r="C9" s="17">
        <v>43741</v>
      </c>
      <c r="D9" s="17">
        <v>43711</v>
      </c>
      <c r="E9" s="17"/>
      <c r="F9" s="17"/>
      <c r="G9" s="1">
        <f t="shared" si="0"/>
        <v>-30</v>
      </c>
      <c r="H9" s="16">
        <f t="shared" si="1"/>
        <v>-8400</v>
      </c>
    </row>
    <row r="10" spans="1:8" ht="15">
      <c r="A10" s="28" t="s">
        <v>82</v>
      </c>
      <c r="B10" s="16">
        <v>334.4</v>
      </c>
      <c r="C10" s="17">
        <v>43761</v>
      </c>
      <c r="D10" s="17">
        <v>43747</v>
      </c>
      <c r="E10" s="17"/>
      <c r="F10" s="17"/>
      <c r="G10" s="1">
        <f t="shared" si="0"/>
        <v>-14</v>
      </c>
      <c r="H10" s="16">
        <f t="shared" si="1"/>
        <v>-4681.599999999999</v>
      </c>
    </row>
    <row r="11" spans="1:8" ht="15">
      <c r="A11" s="28" t="s">
        <v>83</v>
      </c>
      <c r="B11" s="16">
        <v>213.38</v>
      </c>
      <c r="C11" s="17">
        <v>43761</v>
      </c>
      <c r="D11" s="17">
        <v>43747</v>
      </c>
      <c r="E11" s="17"/>
      <c r="F11" s="17"/>
      <c r="G11" s="1">
        <f t="shared" si="0"/>
        <v>-14</v>
      </c>
      <c r="H11" s="16">
        <f t="shared" si="1"/>
        <v>-2987.3199999999997</v>
      </c>
    </row>
    <row r="12" spans="1:8" ht="15">
      <c r="A12" s="28" t="s">
        <v>84</v>
      </c>
      <c r="B12" s="16">
        <v>362.29</v>
      </c>
      <c r="C12" s="17">
        <v>43744</v>
      </c>
      <c r="D12" s="17">
        <v>43747</v>
      </c>
      <c r="E12" s="17"/>
      <c r="F12" s="17"/>
      <c r="G12" s="1">
        <f t="shared" si="0"/>
        <v>3</v>
      </c>
      <c r="H12" s="16">
        <f t="shared" si="1"/>
        <v>1086.8700000000001</v>
      </c>
    </row>
    <row r="13" spans="1:8" ht="15">
      <c r="A13" s="28" t="s">
        <v>85</v>
      </c>
      <c r="B13" s="16">
        <v>110</v>
      </c>
      <c r="C13" s="17">
        <v>43744</v>
      </c>
      <c r="D13" s="17">
        <v>43747</v>
      </c>
      <c r="E13" s="17"/>
      <c r="F13" s="17"/>
      <c r="G13" s="1">
        <f t="shared" si="0"/>
        <v>3</v>
      </c>
      <c r="H13" s="16">
        <f t="shared" si="1"/>
        <v>330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132.79</v>
      </c>
      <c r="C1">
        <f>COUNTA(A4:A203)</f>
        <v>1</v>
      </c>
      <c r="G1" s="20">
        <f>IF(B1&lt;&gt;0,H1/B1,0)</f>
        <v>-29</v>
      </c>
      <c r="H1" s="19">
        <f>SUM(H4:H195)</f>
        <v>-3850.91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86</v>
      </c>
      <c r="B4" s="16">
        <v>132.79</v>
      </c>
      <c r="C4" s="17">
        <v>43776</v>
      </c>
      <c r="D4" s="17">
        <v>43747</v>
      </c>
      <c r="E4" s="17"/>
      <c r="F4" s="17"/>
      <c r="G4" s="1">
        <f>D4-C4-(F4-E4)</f>
        <v>-29</v>
      </c>
      <c r="H4" s="16">
        <f>B4*G4</f>
        <v>-3850.91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2019-10-29T11:40:26Z</dcterms:modified>
  <cp:category/>
  <cp:version/>
  <cp:contentType/>
  <cp:contentStatus/>
</cp:coreProperties>
</file>